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9040" windowHeight="13770"/>
  </bookViews>
  <sheets>
    <sheet name="Приложение №1" sheetId="5" r:id="rId1"/>
    <sheet name="Приложение №2" sheetId="6" r:id="rId2"/>
  </sheets>
  <definedNames>
    <definedName name="_xlnm.Print_Area" localSheetId="0">'Приложение №1'!$A$1:$L$21</definedName>
  </definedNames>
  <calcPr calcId="145621"/>
</workbook>
</file>

<file path=xl/calcChain.xml><?xml version="1.0" encoding="utf-8"?>
<calcChain xmlns="http://schemas.openxmlformats.org/spreadsheetml/2006/main">
  <c r="N10" i="5" l="1"/>
  <c r="N11" i="5"/>
  <c r="N12" i="5"/>
  <c r="N13" i="5"/>
  <c r="N14" i="5"/>
  <c r="N15" i="5"/>
  <c r="N16" i="5"/>
  <c r="N17" i="5"/>
  <c r="N18" i="5"/>
  <c r="N19" i="5"/>
  <c r="N20" i="5"/>
  <c r="N9" i="5"/>
  <c r="E24" i="5" l="1"/>
  <c r="W25" i="5"/>
  <c r="U25" i="5"/>
  <c r="S25" i="5"/>
  <c r="Q25" i="5"/>
  <c r="W24" i="5"/>
  <c r="U24" i="5"/>
  <c r="S24" i="5"/>
  <c r="Q24" i="5"/>
  <c r="W23" i="5"/>
  <c r="U23" i="5"/>
  <c r="S23" i="5"/>
  <c r="Q23" i="5"/>
  <c r="G24" i="5"/>
  <c r="I24" i="5"/>
  <c r="K24" i="5"/>
  <c r="X15" i="5"/>
  <c r="V15" i="5"/>
  <c r="T15" i="5"/>
  <c r="P15" i="5"/>
  <c r="R15" i="5" s="1"/>
  <c r="D15" i="5"/>
  <c r="F15" i="5" s="1"/>
  <c r="H15" i="5"/>
  <c r="J15" i="5"/>
  <c r="L15" i="5"/>
  <c r="S26" i="5" l="1"/>
  <c r="W26" i="5"/>
  <c r="D24" i="5"/>
  <c r="Q26" i="5"/>
  <c r="U26" i="5"/>
  <c r="W21" i="5"/>
  <c r="U21" i="5"/>
  <c r="S21" i="5"/>
  <c r="Q21" i="5"/>
  <c r="X20" i="5"/>
  <c r="V20" i="5"/>
  <c r="T20" i="5"/>
  <c r="P20" i="5"/>
  <c r="R20" i="5" s="1"/>
  <c r="X19" i="5"/>
  <c r="V19" i="5"/>
  <c r="T19" i="5"/>
  <c r="P19" i="5"/>
  <c r="R19" i="5" s="1"/>
  <c r="X18" i="5"/>
  <c r="V18" i="5"/>
  <c r="T18" i="5"/>
  <c r="P18" i="5"/>
  <c r="R18" i="5" s="1"/>
  <c r="X17" i="5"/>
  <c r="V17" i="5"/>
  <c r="T17" i="5"/>
  <c r="P17" i="5"/>
  <c r="R17" i="5" s="1"/>
  <c r="X16" i="5"/>
  <c r="V16" i="5"/>
  <c r="T16" i="5"/>
  <c r="P16" i="5"/>
  <c r="R16" i="5" s="1"/>
  <c r="X14" i="5"/>
  <c r="V14" i="5"/>
  <c r="T14" i="5"/>
  <c r="P14" i="5"/>
  <c r="R14" i="5" s="1"/>
  <c r="X13" i="5"/>
  <c r="V13" i="5"/>
  <c r="T13" i="5"/>
  <c r="P13" i="5"/>
  <c r="R13" i="5" s="1"/>
  <c r="X12" i="5"/>
  <c r="V12" i="5"/>
  <c r="T12" i="5"/>
  <c r="P12" i="5"/>
  <c r="R12" i="5" s="1"/>
  <c r="X11" i="5"/>
  <c r="V11" i="5"/>
  <c r="T11" i="5"/>
  <c r="P11" i="5"/>
  <c r="R11" i="5" s="1"/>
  <c r="X10" i="5"/>
  <c r="V10" i="5"/>
  <c r="T10" i="5"/>
  <c r="P10" i="5"/>
  <c r="X9" i="5"/>
  <c r="V9" i="5"/>
  <c r="T9" i="5"/>
  <c r="P9" i="5"/>
  <c r="F24" i="5" l="1"/>
  <c r="L24" i="5"/>
  <c r="J24" i="5"/>
  <c r="H24" i="5"/>
  <c r="P25" i="5"/>
  <c r="P21" i="5"/>
  <c r="T21" i="5" s="1"/>
  <c r="P23" i="5"/>
  <c r="P24" i="5"/>
  <c r="R9" i="5"/>
  <c r="E23" i="5"/>
  <c r="G23" i="5"/>
  <c r="I23" i="5"/>
  <c r="K23" i="5"/>
  <c r="G25" i="5"/>
  <c r="I25" i="5"/>
  <c r="K25" i="5"/>
  <c r="E25" i="5"/>
  <c r="E26" i="5" s="1"/>
  <c r="L13" i="5"/>
  <c r="J13" i="5"/>
  <c r="H13" i="5"/>
  <c r="D13" i="5"/>
  <c r="F13" i="5" s="1"/>
  <c r="L18" i="5"/>
  <c r="J18" i="5"/>
  <c r="H18" i="5"/>
  <c r="D18" i="5"/>
  <c r="F18" i="5" s="1"/>
  <c r="I26" i="5" l="1"/>
  <c r="D23" i="5"/>
  <c r="J23" i="5" s="1"/>
  <c r="H25" i="5"/>
  <c r="K26" i="5"/>
  <c r="G26" i="5"/>
  <c r="L25" i="5"/>
  <c r="X23" i="5"/>
  <c r="T23" i="5"/>
  <c r="R23" i="5"/>
  <c r="V23" i="5"/>
  <c r="X25" i="5"/>
  <c r="T25" i="5"/>
  <c r="R25" i="5"/>
  <c r="V25" i="5"/>
  <c r="X24" i="5"/>
  <c r="T24" i="5"/>
  <c r="R24" i="5"/>
  <c r="V24" i="5"/>
  <c r="R21" i="5"/>
  <c r="P26" i="5"/>
  <c r="X21" i="5"/>
  <c r="V21" i="5"/>
  <c r="D25" i="5"/>
  <c r="J25" i="5" s="1"/>
  <c r="E21" i="5"/>
  <c r="K21" i="5"/>
  <c r="I21" i="5"/>
  <c r="G21" i="5"/>
  <c r="D19" i="5"/>
  <c r="F19" i="5"/>
  <c r="H19" i="5"/>
  <c r="J19" i="5"/>
  <c r="L19" i="5"/>
  <c r="D26" i="5" l="1"/>
  <c r="H26" i="5" s="1"/>
  <c r="F23" i="5"/>
  <c r="H23" i="5"/>
  <c r="F25" i="5"/>
  <c r="L23" i="5"/>
  <c r="L26" i="5"/>
  <c r="J26" i="5"/>
  <c r="F26" i="5"/>
  <c r="X26" i="5"/>
  <c r="T26" i="5"/>
  <c r="V26" i="5"/>
  <c r="R26" i="5"/>
  <c r="A10" i="5"/>
  <c r="A11" i="5" s="1"/>
  <c r="A12" i="5" s="1"/>
  <c r="A13" i="5" l="1"/>
  <c r="A14" i="5" s="1"/>
  <c r="L16" i="5"/>
  <c r="L9" i="5"/>
  <c r="L17" i="5"/>
  <c r="L14" i="5"/>
  <c r="L11" i="5"/>
  <c r="L12" i="5"/>
  <c r="L20" i="5"/>
  <c r="L10" i="5"/>
  <c r="H16" i="5"/>
  <c r="H9" i="5"/>
  <c r="H17" i="5"/>
  <c r="H14" i="5"/>
  <c r="H11" i="5"/>
  <c r="H12" i="5"/>
  <c r="H20" i="5"/>
  <c r="H10" i="5"/>
  <c r="J10" i="5"/>
  <c r="J9" i="5"/>
  <c r="J17" i="5"/>
  <c r="J14" i="5"/>
  <c r="J11" i="5"/>
  <c r="J12" i="5"/>
  <c r="J20" i="5"/>
  <c r="J16" i="5"/>
  <c r="D10" i="5"/>
  <c r="A15" i="5" l="1"/>
  <c r="A16" i="5" s="1"/>
  <c r="A17" i="5" s="1"/>
  <c r="A18" i="5" s="1"/>
  <c r="A19" i="5" s="1"/>
  <c r="A20" i="5" s="1"/>
  <c r="D20" i="5"/>
  <c r="D12" i="5"/>
  <c r="D14" i="5"/>
  <c r="D17" i="5"/>
  <c r="D9" i="5"/>
  <c r="D16" i="5"/>
  <c r="F16" i="5" s="1"/>
  <c r="D11" i="5"/>
  <c r="D21" i="5" l="1"/>
  <c r="F9" i="5"/>
  <c r="F14" i="5"/>
  <c r="F17" i="5"/>
  <c r="F21" i="5" l="1"/>
  <c r="F11" i="5"/>
  <c r="F12" i="5"/>
  <c r="F20" i="5"/>
  <c r="J21" i="5" l="1"/>
  <c r="H21" i="5"/>
  <c r="L21" i="5"/>
</calcChain>
</file>

<file path=xl/sharedStrings.xml><?xml version="1.0" encoding="utf-8"?>
<sst xmlns="http://schemas.openxmlformats.org/spreadsheetml/2006/main" count="102" uniqueCount="54">
  <si>
    <t>№ п/п</t>
  </si>
  <si>
    <t>Объем финансирования</t>
  </si>
  <si>
    <t>Наименование сельского поселения</t>
  </si>
  <si>
    <t>Наименование реализованных или планируемых к реализации проектов</t>
  </si>
  <si>
    <t>Итого:</t>
  </si>
  <si>
    <t>Районный бюджет</t>
  </si>
  <si>
    <t xml:space="preserve">Спонсоры </t>
  </si>
  <si>
    <t>руб.</t>
  </si>
  <si>
    <t>%</t>
  </si>
  <si>
    <t xml:space="preserve">Список проектов развития сельских поселений Бузулукского района, </t>
  </si>
  <si>
    <t>Общая стоимость проектов, руб.</t>
  </si>
  <si>
    <t>№
п/п</t>
  </si>
  <si>
    <t>Сумма
баллов</t>
  </si>
  <si>
    <t xml:space="preserve">Приложение №1 к протоколу комиссии  </t>
  </si>
  <si>
    <t>Администрация МО Липовский сельсовет</t>
  </si>
  <si>
    <t xml:space="preserve">                                               Приложение № 2
                                               к протоколу комиссии
                                               от </t>
  </si>
  <si>
    <t xml:space="preserve">Администрация МО Елшанский сельсовет </t>
  </si>
  <si>
    <t>Администрация МО Колтубанский сельсовет</t>
  </si>
  <si>
    <t xml:space="preserve">Администрация МО Могутовский сельсовет </t>
  </si>
  <si>
    <t xml:space="preserve">Администрация МО Подколкинский сельсовет </t>
  </si>
  <si>
    <t>Бюджет поселения</t>
  </si>
  <si>
    <t>Население</t>
  </si>
  <si>
    <t xml:space="preserve">Администрация МО Елховский сельсовет </t>
  </si>
  <si>
    <t>Администрация МО Могутовский сельсовет</t>
  </si>
  <si>
    <t>Администрация МО Березовский сельсовет</t>
  </si>
  <si>
    <t>Администрация МО Подколкинский сельсовет</t>
  </si>
  <si>
    <t>Ремонт кровли здания Сельского клуба села Новая Казанка Бузулукского района Оренбургской области</t>
  </si>
  <si>
    <t xml:space="preserve">Администрация МО Липовский сельсовет </t>
  </si>
  <si>
    <t xml:space="preserve">Администрация МО Колтубанский сельсовет </t>
  </si>
  <si>
    <t xml:space="preserve">Приобретение комплектующих для фонарей уличного освещения автомобильных дорог общего пользования местного значения </t>
  </si>
  <si>
    <t>Администрация МО Сухореченский сельсовет</t>
  </si>
  <si>
    <t>направленных на обеспечение участия населения в решении вопросов социально-экономического развития  сельпоссовета на 2023 год</t>
  </si>
  <si>
    <t>Рейтинг проектов развития сельских поселений, направленных на обеспечение участия населения в решении вопросов социально-экономического развития  сельпоссовета на 2023 год</t>
  </si>
  <si>
    <t>Администрация МО Елховский сельсовет</t>
  </si>
  <si>
    <t xml:space="preserve">Администрация МО Сухореченский сельсовет </t>
  </si>
  <si>
    <t>Администрация МО Проскуринский сельсовет</t>
  </si>
  <si>
    <t>Устройство пешеходных дорожек на территории СДК села Проскурино</t>
  </si>
  <si>
    <t>Ограждение кладбища в с.Колтубанка Бузулукского района Оренбургской области</t>
  </si>
  <si>
    <t>Приобретение щебня для ремонта автомобильных дорог общего пользования местного значения с.Могутово</t>
  </si>
  <si>
    <t xml:space="preserve">Администрация МО Пригородный сельсовет </t>
  </si>
  <si>
    <t>Ямочный ремонт дороги по ул.Садовая в границах населенного пункта п.Искра  Пригородного сельсовета Бузулукского района Оренбургской области</t>
  </si>
  <si>
    <t xml:space="preserve">Администрация МО Колтубановский поссовет </t>
  </si>
  <si>
    <t>р.0409</t>
  </si>
  <si>
    <t>р.0503</t>
  </si>
  <si>
    <t>р.0801</t>
  </si>
  <si>
    <t>итого</t>
  </si>
  <si>
    <t>Устройство калиток, устройство заземления в здании СДК в с.Сухоречка, Сухореченского с/с Бузулукского р-на, Оренбургской обл.</t>
  </si>
  <si>
    <t xml:space="preserve">Монтаж системы видеонаблюдения в СК им.В.С.Высоцкого с.Воронцовка Бузулукского района Оренбургской области </t>
  </si>
  <si>
    <t>Устройство ограждения кладбища в п.Партизанский Бузулукского района Оренбургской области</t>
  </si>
  <si>
    <t xml:space="preserve">Администрация МО Лисьеполянский сельсовет </t>
  </si>
  <si>
    <t>Приобретение детского игрового комплекса в п.Рябцево</t>
  </si>
  <si>
    <t>Ямочный ремонт дороги по ул.Майская в границах населенного пункта с.Елшанка Первая Елшанского сельсовета Бузулукского района Оренбургской области</t>
  </si>
  <si>
    <t>Устройство ворот на территории кладбища Березовского сельсовета Бузулукского р-на Оренбургской обл.</t>
  </si>
  <si>
    <t>КЦСР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</si>
</sst>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top" wrapText="1"/>
    </xf>
    <xf numFmtId="4" fontId="4" fillId="0" borderId="0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top" wrapText="1"/>
    </xf>
    <xf numFmtId="4" fontId="3" fillId="0" borderId="1" xfId="0" applyNumberFormat="1" applyFont="1" applyFill="1" applyBorder="1" applyAlignment="1">
      <alignment wrapText="1"/>
    </xf>
    <xf numFmtId="0" fontId="3" fillId="0" borderId="0" xfId="0" applyFont="1" applyFill="1"/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top"/>
    </xf>
    <xf numFmtId="0" fontId="3" fillId="0" borderId="4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1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"/>
  <sheetViews>
    <sheetView tabSelected="1" view="pageBreakPreview" zoomScaleSheetLayoutView="100" workbookViewId="0">
      <selection activeCell="Y18" sqref="Y18"/>
    </sheetView>
  </sheetViews>
  <sheetFormatPr defaultColWidth="8.85546875" defaultRowHeight="18.75" x14ac:dyDescent="0.3"/>
  <cols>
    <col min="1" max="1" width="5.140625" style="28" customWidth="1"/>
    <col min="2" max="2" width="20.28515625" style="28" customWidth="1"/>
    <col min="3" max="3" width="29.7109375" style="28" customWidth="1"/>
    <col min="4" max="4" width="20.140625" style="31" customWidth="1"/>
    <col min="5" max="5" width="16.28515625" style="31" customWidth="1"/>
    <col min="6" max="6" width="10.28515625" style="31" customWidth="1"/>
    <col min="7" max="7" width="16.85546875" style="31" customWidth="1"/>
    <col min="8" max="8" width="9.7109375" style="31" customWidth="1"/>
    <col min="9" max="9" width="13.42578125" style="31" customWidth="1"/>
    <col min="10" max="10" width="9.85546875" style="31" customWidth="1"/>
    <col min="11" max="11" width="16.28515625" style="31" customWidth="1"/>
    <col min="12" max="12" width="18" style="31" customWidth="1"/>
    <col min="13" max="13" width="20.28515625" style="28" customWidth="1"/>
    <col min="14" max="14" width="29.7109375" style="28" customWidth="1"/>
    <col min="15" max="15" width="11.85546875" style="28" customWidth="1"/>
    <col min="16" max="16" width="13.5703125" style="31" customWidth="1"/>
    <col min="17" max="17" width="16.28515625" style="31" customWidth="1"/>
    <col min="18" max="18" width="10.28515625" style="31" customWidth="1"/>
    <col min="19" max="19" width="16.85546875" style="31" customWidth="1"/>
    <col min="20" max="20" width="9.7109375" style="31" customWidth="1"/>
    <col min="21" max="21" width="13.42578125" style="31" customWidth="1"/>
    <col min="22" max="22" width="9.85546875" style="31" customWidth="1"/>
    <col min="23" max="23" width="16.28515625" style="31" customWidth="1"/>
    <col min="24" max="24" width="18" style="31" customWidth="1"/>
    <col min="25" max="16384" width="8.85546875" style="17"/>
  </cols>
  <sheetData>
    <row r="1" spans="1:25" ht="80.25" customHeight="1" x14ac:dyDescent="0.3">
      <c r="A1" s="38"/>
      <c r="B1" s="38"/>
      <c r="C1" s="38"/>
      <c r="D1" s="39"/>
      <c r="E1" s="39"/>
      <c r="F1" s="39"/>
      <c r="G1" s="39"/>
      <c r="H1" s="39"/>
      <c r="I1" s="39"/>
      <c r="J1" s="39"/>
      <c r="K1" s="39"/>
      <c r="L1" s="16" t="s">
        <v>13</v>
      </c>
      <c r="M1" s="16"/>
      <c r="N1" s="16"/>
      <c r="O1" s="32"/>
      <c r="P1" s="16"/>
      <c r="Q1" s="16"/>
      <c r="R1" s="16"/>
      <c r="S1" s="16"/>
      <c r="T1" s="16"/>
      <c r="U1" s="16"/>
      <c r="V1" s="16"/>
      <c r="W1" s="16"/>
      <c r="X1" s="16" t="s">
        <v>13</v>
      </c>
    </row>
    <row r="2" spans="1:25" ht="18" customHeight="1" x14ac:dyDescent="0.3">
      <c r="A2" s="40" t="s">
        <v>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18"/>
      <c r="M2" s="18"/>
      <c r="N2" s="40" t="s">
        <v>9</v>
      </c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</row>
    <row r="3" spans="1:25" ht="21" customHeight="1" x14ac:dyDescent="0.3">
      <c r="A3" s="18"/>
      <c r="B3" s="40" t="s">
        <v>31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 t="s">
        <v>31</v>
      </c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5" ht="13.15" customHeight="1" x14ac:dyDescent="0.3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33"/>
      <c r="P4" s="18"/>
      <c r="Q4" s="18"/>
      <c r="R4" s="18"/>
      <c r="S4" s="18"/>
      <c r="T4" s="18"/>
      <c r="U4" s="18"/>
      <c r="V4" s="18"/>
      <c r="W4" s="18"/>
      <c r="X4" s="18"/>
    </row>
    <row r="5" spans="1:25" s="19" customFormat="1" ht="19.899999999999999" customHeight="1" x14ac:dyDescent="0.25">
      <c r="A5" s="41" t="s">
        <v>0</v>
      </c>
      <c r="B5" s="41" t="s">
        <v>2</v>
      </c>
      <c r="C5" s="41" t="s">
        <v>3</v>
      </c>
      <c r="D5" s="41" t="s">
        <v>10</v>
      </c>
      <c r="E5" s="46" t="s">
        <v>1</v>
      </c>
      <c r="F5" s="50"/>
      <c r="G5" s="50"/>
      <c r="H5" s="50"/>
      <c r="I5" s="50"/>
      <c r="J5" s="50"/>
      <c r="K5" s="50"/>
      <c r="L5" s="47"/>
      <c r="M5" s="41" t="s">
        <v>2</v>
      </c>
      <c r="N5" s="41" t="s">
        <v>3</v>
      </c>
      <c r="O5" s="41" t="s">
        <v>53</v>
      </c>
      <c r="P5" s="41" t="s">
        <v>10</v>
      </c>
      <c r="Q5" s="46" t="s">
        <v>1</v>
      </c>
      <c r="R5" s="50"/>
      <c r="S5" s="50"/>
      <c r="T5" s="50"/>
      <c r="U5" s="50"/>
      <c r="V5" s="50"/>
      <c r="W5" s="50"/>
      <c r="X5" s="47"/>
    </row>
    <row r="6" spans="1:25" s="19" customFormat="1" ht="53.25" customHeight="1" x14ac:dyDescent="0.25">
      <c r="A6" s="42"/>
      <c r="B6" s="42"/>
      <c r="C6" s="42"/>
      <c r="D6" s="42"/>
      <c r="E6" s="44" t="s">
        <v>5</v>
      </c>
      <c r="F6" s="45"/>
      <c r="G6" s="46" t="s">
        <v>20</v>
      </c>
      <c r="H6" s="47"/>
      <c r="I6" s="46" t="s">
        <v>21</v>
      </c>
      <c r="J6" s="47"/>
      <c r="K6" s="48" t="s">
        <v>6</v>
      </c>
      <c r="L6" s="49"/>
      <c r="M6" s="42"/>
      <c r="N6" s="42"/>
      <c r="O6" s="42"/>
      <c r="P6" s="42"/>
      <c r="Q6" s="44" t="s">
        <v>5</v>
      </c>
      <c r="R6" s="45"/>
      <c r="S6" s="46" t="s">
        <v>20</v>
      </c>
      <c r="T6" s="47"/>
      <c r="U6" s="46" t="s">
        <v>21</v>
      </c>
      <c r="V6" s="47"/>
      <c r="W6" s="48" t="s">
        <v>6</v>
      </c>
      <c r="X6" s="49"/>
    </row>
    <row r="7" spans="1:25" s="19" customFormat="1" ht="120.75" customHeight="1" x14ac:dyDescent="0.25">
      <c r="A7" s="43"/>
      <c r="B7" s="43"/>
      <c r="C7" s="43"/>
      <c r="D7" s="43"/>
      <c r="E7" s="20" t="s">
        <v>7</v>
      </c>
      <c r="F7" s="20" t="s">
        <v>8</v>
      </c>
      <c r="G7" s="20" t="s">
        <v>7</v>
      </c>
      <c r="H7" s="20" t="s">
        <v>8</v>
      </c>
      <c r="I7" s="20" t="s">
        <v>7</v>
      </c>
      <c r="J7" s="20" t="s">
        <v>8</v>
      </c>
      <c r="K7" s="20" t="s">
        <v>7</v>
      </c>
      <c r="L7" s="20" t="s">
        <v>8</v>
      </c>
      <c r="M7" s="43"/>
      <c r="N7" s="43"/>
      <c r="O7" s="43"/>
      <c r="P7" s="43"/>
      <c r="Q7" s="20" t="s">
        <v>7</v>
      </c>
      <c r="R7" s="20" t="s">
        <v>8</v>
      </c>
      <c r="S7" s="20" t="s">
        <v>7</v>
      </c>
      <c r="T7" s="20" t="s">
        <v>8</v>
      </c>
      <c r="U7" s="20" t="s">
        <v>7</v>
      </c>
      <c r="V7" s="20" t="s">
        <v>8</v>
      </c>
      <c r="W7" s="20" t="s">
        <v>7</v>
      </c>
      <c r="X7" s="20" t="s">
        <v>8</v>
      </c>
    </row>
    <row r="8" spans="1:25" s="19" customFormat="1" x14ac:dyDescent="0.25">
      <c r="A8" s="21">
        <v>1</v>
      </c>
      <c r="B8" s="22">
        <v>2</v>
      </c>
      <c r="C8" s="22">
        <v>3</v>
      </c>
      <c r="D8" s="21">
        <v>7</v>
      </c>
      <c r="E8" s="21">
        <v>8</v>
      </c>
      <c r="F8" s="21">
        <v>9</v>
      </c>
      <c r="G8" s="21">
        <v>10</v>
      </c>
      <c r="H8" s="21">
        <v>11</v>
      </c>
      <c r="I8" s="21">
        <v>12</v>
      </c>
      <c r="J8" s="21">
        <v>13</v>
      </c>
      <c r="K8" s="21">
        <v>14</v>
      </c>
      <c r="L8" s="21">
        <v>15</v>
      </c>
      <c r="M8" s="22">
        <v>2</v>
      </c>
      <c r="N8" s="22">
        <v>3</v>
      </c>
      <c r="O8" s="22"/>
      <c r="P8" s="21">
        <v>7</v>
      </c>
      <c r="Q8" s="21">
        <v>8</v>
      </c>
      <c r="R8" s="21">
        <v>9</v>
      </c>
      <c r="S8" s="21">
        <v>10</v>
      </c>
      <c r="T8" s="21">
        <v>11</v>
      </c>
      <c r="U8" s="21">
        <v>12</v>
      </c>
      <c r="V8" s="21">
        <v>13</v>
      </c>
      <c r="W8" s="21">
        <v>14</v>
      </c>
      <c r="X8" s="21">
        <v>15</v>
      </c>
    </row>
    <row r="9" spans="1:25" ht="78.75" x14ac:dyDescent="0.3">
      <c r="A9" s="23">
        <v>1</v>
      </c>
      <c r="B9" s="24" t="s">
        <v>24</v>
      </c>
      <c r="C9" s="24" t="s">
        <v>52</v>
      </c>
      <c r="D9" s="25">
        <f t="shared" ref="D9:D17" si="0">E9+G9+I9+K9</f>
        <v>150016.95999999999</v>
      </c>
      <c r="E9" s="5">
        <v>127516</v>
      </c>
      <c r="F9" s="5">
        <f t="shared" ref="F9:F17" si="1">E9*100/D9</f>
        <v>85.001055880615098</v>
      </c>
      <c r="G9" s="5">
        <v>15000.96</v>
      </c>
      <c r="H9" s="5">
        <f t="shared" ref="H9:H20" si="2">G9*100/E9</f>
        <v>11.763982559051414</v>
      </c>
      <c r="I9" s="5">
        <v>7500</v>
      </c>
      <c r="J9" s="5">
        <f t="shared" ref="J9:J20" si="3">I9*100/E9</f>
        <v>5.8816148561749113</v>
      </c>
      <c r="K9" s="5">
        <v>0</v>
      </c>
      <c r="L9" s="5">
        <f t="shared" ref="L9:L20" si="4">K9*100/E9</f>
        <v>0</v>
      </c>
      <c r="M9" s="24" t="s">
        <v>24</v>
      </c>
      <c r="N9" s="24" t="str">
        <f>C9</f>
        <v>Устройство ворот на территории кладбища Березовского сельсовета Бузулукского р-на Оренбургской обл.</v>
      </c>
      <c r="O9" s="34"/>
      <c r="P9" s="25">
        <f t="shared" ref="P9:P17" si="5">Q9+S9+U9+W9</f>
        <v>150.03</v>
      </c>
      <c r="Q9" s="5">
        <v>127.52</v>
      </c>
      <c r="R9" s="5">
        <f t="shared" ref="R9" si="6">Q9*100/P9</f>
        <v>84.996334066520035</v>
      </c>
      <c r="S9" s="5">
        <v>15.01</v>
      </c>
      <c r="T9" s="5">
        <f t="shared" ref="T9:T17" si="7">S9*100/Q9</f>
        <v>11.770702634880804</v>
      </c>
      <c r="U9" s="5">
        <v>7.5</v>
      </c>
      <c r="V9" s="5">
        <f t="shared" ref="V9:V17" si="8">U9*100/Q9</f>
        <v>5.8814303638644923</v>
      </c>
      <c r="W9" s="5">
        <v>0</v>
      </c>
      <c r="X9" s="5">
        <f t="shared" ref="X9:X17" si="9">W9*100/Q9</f>
        <v>0</v>
      </c>
    </row>
    <row r="10" spans="1:25" ht="94.5" x14ac:dyDescent="0.3">
      <c r="A10" s="23">
        <f>A9+1</f>
        <v>2</v>
      </c>
      <c r="B10" s="24" t="s">
        <v>22</v>
      </c>
      <c r="C10" s="24" t="s">
        <v>47</v>
      </c>
      <c r="D10" s="25">
        <f t="shared" ref="D10:D16" si="10">E10+G10+I10+K10</f>
        <v>252148.13</v>
      </c>
      <c r="E10" s="5">
        <v>150000</v>
      </c>
      <c r="F10" s="5">
        <v>80</v>
      </c>
      <c r="G10" s="5">
        <v>62148.13</v>
      </c>
      <c r="H10" s="5">
        <f t="shared" ref="H10:H16" si="11">G10*100/E10</f>
        <v>41.432086666666663</v>
      </c>
      <c r="I10" s="5">
        <v>30000</v>
      </c>
      <c r="J10" s="5">
        <f t="shared" ref="J10:J16" si="12">I10*100/E10</f>
        <v>20</v>
      </c>
      <c r="K10" s="5">
        <v>10000</v>
      </c>
      <c r="L10" s="5">
        <f t="shared" ref="L10:L16" si="13">K10*100/E10</f>
        <v>6.666666666666667</v>
      </c>
      <c r="M10" s="24" t="s">
        <v>22</v>
      </c>
      <c r="N10" s="24" t="str">
        <f t="shared" ref="N10:N20" si="14">C10</f>
        <v xml:space="preserve">Монтаж системы видеонаблюдения в СК им.В.С.Высоцкого с.Воронцовка Бузулукского района Оренбургской области </v>
      </c>
      <c r="O10" s="34"/>
      <c r="P10" s="25">
        <f t="shared" si="5"/>
        <v>252.15</v>
      </c>
      <c r="Q10" s="5">
        <v>150</v>
      </c>
      <c r="R10" s="5">
        <v>80</v>
      </c>
      <c r="S10" s="5">
        <v>62.15</v>
      </c>
      <c r="T10" s="5">
        <f t="shared" si="7"/>
        <v>41.43333333333333</v>
      </c>
      <c r="U10" s="5">
        <v>30</v>
      </c>
      <c r="V10" s="5">
        <f t="shared" si="8"/>
        <v>20</v>
      </c>
      <c r="W10" s="5">
        <v>10</v>
      </c>
      <c r="X10" s="5">
        <f t="shared" si="9"/>
        <v>6.666666666666667</v>
      </c>
    </row>
    <row r="11" spans="1:25" ht="110.25" x14ac:dyDescent="0.3">
      <c r="A11" s="23">
        <f t="shared" ref="A11:A20" si="15">A10+1</f>
        <v>3</v>
      </c>
      <c r="B11" s="24" t="s">
        <v>16</v>
      </c>
      <c r="C11" s="24" t="s">
        <v>51</v>
      </c>
      <c r="D11" s="25">
        <f t="shared" si="10"/>
        <v>249999.97999999998</v>
      </c>
      <c r="E11" s="5">
        <v>150000</v>
      </c>
      <c r="F11" s="5">
        <f t="shared" ref="F11:F16" si="16">E11*100/D11</f>
        <v>60.00000480000039</v>
      </c>
      <c r="G11" s="5">
        <v>69999.98</v>
      </c>
      <c r="H11" s="5">
        <f t="shared" si="11"/>
        <v>46.666653333333336</v>
      </c>
      <c r="I11" s="5">
        <v>25000</v>
      </c>
      <c r="J11" s="5">
        <f t="shared" si="12"/>
        <v>16.666666666666668</v>
      </c>
      <c r="K11" s="5">
        <v>5000</v>
      </c>
      <c r="L11" s="5">
        <f t="shared" si="13"/>
        <v>3.3333333333333335</v>
      </c>
      <c r="M11" s="24" t="s">
        <v>16</v>
      </c>
      <c r="N11" s="24" t="str">
        <f t="shared" si="14"/>
        <v>Ямочный ремонт дороги по ул.Майская в границах населенного пункта с.Елшанка Первая Елшанского сельсовета Бузулукского района Оренбургской области</v>
      </c>
      <c r="O11" s="34"/>
      <c r="P11" s="25">
        <f t="shared" si="5"/>
        <v>250</v>
      </c>
      <c r="Q11" s="5">
        <v>150</v>
      </c>
      <c r="R11" s="5">
        <f t="shared" ref="R11:R16" si="17">Q11*100/P11</f>
        <v>60</v>
      </c>
      <c r="S11" s="5">
        <v>70</v>
      </c>
      <c r="T11" s="5">
        <f t="shared" si="7"/>
        <v>46.666666666666664</v>
      </c>
      <c r="U11" s="5">
        <v>25</v>
      </c>
      <c r="V11" s="5">
        <f t="shared" si="8"/>
        <v>16.666666666666668</v>
      </c>
      <c r="W11" s="5">
        <v>5</v>
      </c>
      <c r="X11" s="5">
        <f t="shared" si="9"/>
        <v>3.3333333333333335</v>
      </c>
    </row>
    <row r="12" spans="1:25" ht="63" x14ac:dyDescent="0.3">
      <c r="A12" s="23">
        <f t="shared" si="15"/>
        <v>4</v>
      </c>
      <c r="B12" s="24" t="s">
        <v>28</v>
      </c>
      <c r="C12" s="24" t="s">
        <v>37</v>
      </c>
      <c r="D12" s="25">
        <f t="shared" si="10"/>
        <v>174063.6</v>
      </c>
      <c r="E12" s="5">
        <v>150000</v>
      </c>
      <c r="F12" s="5">
        <f t="shared" si="16"/>
        <v>86.175397957987769</v>
      </c>
      <c r="G12" s="5">
        <v>15000</v>
      </c>
      <c r="H12" s="5">
        <f t="shared" si="11"/>
        <v>10</v>
      </c>
      <c r="I12" s="5">
        <v>9063.6</v>
      </c>
      <c r="J12" s="5">
        <f t="shared" si="12"/>
        <v>6.0423999999999998</v>
      </c>
      <c r="K12" s="5">
        <v>0</v>
      </c>
      <c r="L12" s="5">
        <f t="shared" si="13"/>
        <v>0</v>
      </c>
      <c r="M12" s="24" t="s">
        <v>28</v>
      </c>
      <c r="N12" s="24" t="str">
        <f t="shared" si="14"/>
        <v>Ограждение кладбища в с.Колтубанка Бузулукского района Оренбургской области</v>
      </c>
      <c r="O12" s="34"/>
      <c r="P12" s="25">
        <f t="shared" si="5"/>
        <v>174.07</v>
      </c>
      <c r="Q12" s="5">
        <v>150</v>
      </c>
      <c r="R12" s="5">
        <f t="shared" si="17"/>
        <v>86.172229562819552</v>
      </c>
      <c r="S12" s="5">
        <v>15</v>
      </c>
      <c r="T12" s="5">
        <f t="shared" si="7"/>
        <v>10</v>
      </c>
      <c r="U12" s="5">
        <v>9.07</v>
      </c>
      <c r="V12" s="5">
        <f t="shared" si="8"/>
        <v>6.0466666666666669</v>
      </c>
      <c r="W12" s="5">
        <v>0</v>
      </c>
      <c r="X12" s="5">
        <f t="shared" si="9"/>
        <v>0</v>
      </c>
    </row>
    <row r="13" spans="1:25" ht="63" x14ac:dyDescent="0.3">
      <c r="A13" s="23">
        <f t="shared" si="15"/>
        <v>5</v>
      </c>
      <c r="B13" s="24" t="s">
        <v>41</v>
      </c>
      <c r="C13" s="24" t="s">
        <v>48</v>
      </c>
      <c r="D13" s="25">
        <f t="shared" si="10"/>
        <v>286640.81</v>
      </c>
      <c r="E13" s="5">
        <v>150000</v>
      </c>
      <c r="F13" s="5">
        <f t="shared" si="16"/>
        <v>52.330301466842769</v>
      </c>
      <c r="G13" s="5">
        <v>100000</v>
      </c>
      <c r="H13" s="5">
        <f t="shared" si="11"/>
        <v>66.666666666666671</v>
      </c>
      <c r="I13" s="5">
        <v>36640.81</v>
      </c>
      <c r="J13" s="5">
        <f t="shared" si="12"/>
        <v>24.427206666666667</v>
      </c>
      <c r="K13" s="5">
        <v>0</v>
      </c>
      <c r="L13" s="5">
        <f t="shared" si="13"/>
        <v>0</v>
      </c>
      <c r="M13" s="24" t="s">
        <v>41</v>
      </c>
      <c r="N13" s="24" t="str">
        <f t="shared" si="14"/>
        <v>Устройство ограждения кладбища в п.Партизанский Бузулукского района Оренбургской области</v>
      </c>
      <c r="O13" s="34"/>
      <c r="P13" s="25">
        <f t="shared" si="5"/>
        <v>286.64999999999998</v>
      </c>
      <c r="Q13" s="5">
        <v>150</v>
      </c>
      <c r="R13" s="5">
        <f t="shared" si="17"/>
        <v>52.328623757195189</v>
      </c>
      <c r="S13" s="5">
        <v>100</v>
      </c>
      <c r="T13" s="5">
        <f t="shared" si="7"/>
        <v>66.666666666666671</v>
      </c>
      <c r="U13" s="5">
        <v>36.65</v>
      </c>
      <c r="V13" s="5">
        <f t="shared" si="8"/>
        <v>24.433333333333334</v>
      </c>
      <c r="W13" s="5">
        <v>0</v>
      </c>
      <c r="X13" s="5">
        <f t="shared" si="9"/>
        <v>0</v>
      </c>
    </row>
    <row r="14" spans="1:25" ht="94.5" x14ac:dyDescent="0.3">
      <c r="A14" s="23">
        <f t="shared" si="15"/>
        <v>6</v>
      </c>
      <c r="B14" s="26" t="s">
        <v>27</v>
      </c>
      <c r="C14" s="24" t="s">
        <v>29</v>
      </c>
      <c r="D14" s="25">
        <f t="shared" si="10"/>
        <v>197000</v>
      </c>
      <c r="E14" s="5">
        <v>150000</v>
      </c>
      <c r="F14" s="5">
        <f t="shared" si="16"/>
        <v>76.142131979695435</v>
      </c>
      <c r="G14" s="5">
        <v>15000</v>
      </c>
      <c r="H14" s="5">
        <f t="shared" si="11"/>
        <v>10</v>
      </c>
      <c r="I14" s="5">
        <v>32000</v>
      </c>
      <c r="J14" s="5">
        <f t="shared" si="12"/>
        <v>21.333333333333332</v>
      </c>
      <c r="K14" s="5">
        <v>0</v>
      </c>
      <c r="L14" s="5">
        <f t="shared" si="13"/>
        <v>0</v>
      </c>
      <c r="M14" s="26" t="s">
        <v>27</v>
      </c>
      <c r="N14" s="24" t="str">
        <f t="shared" si="14"/>
        <v xml:space="preserve">Приобретение комплектующих для фонарей уличного освещения автомобильных дорог общего пользования местного значения </v>
      </c>
      <c r="O14" s="34"/>
      <c r="P14" s="25">
        <f t="shared" si="5"/>
        <v>197</v>
      </c>
      <c r="Q14" s="5">
        <v>150</v>
      </c>
      <c r="R14" s="5">
        <f t="shared" si="17"/>
        <v>76.142131979695435</v>
      </c>
      <c r="S14" s="5">
        <v>15</v>
      </c>
      <c r="T14" s="5">
        <f t="shared" si="7"/>
        <v>10</v>
      </c>
      <c r="U14" s="5">
        <v>32</v>
      </c>
      <c r="V14" s="5">
        <f t="shared" si="8"/>
        <v>21.333333333333332</v>
      </c>
      <c r="W14" s="5">
        <v>0</v>
      </c>
      <c r="X14" s="5">
        <f t="shared" si="9"/>
        <v>0</v>
      </c>
    </row>
    <row r="15" spans="1:25" ht="63" x14ac:dyDescent="0.3">
      <c r="A15" s="23">
        <f t="shared" si="15"/>
        <v>7</v>
      </c>
      <c r="B15" s="26" t="s">
        <v>49</v>
      </c>
      <c r="C15" s="24" t="s">
        <v>50</v>
      </c>
      <c r="D15" s="25">
        <f t="shared" ref="D15" si="18">E15+G15+I15+K15</f>
        <v>250300</v>
      </c>
      <c r="E15" s="5">
        <v>150000</v>
      </c>
      <c r="F15" s="5">
        <f t="shared" si="16"/>
        <v>59.928086296444263</v>
      </c>
      <c r="G15" s="5">
        <v>20300</v>
      </c>
      <c r="H15" s="5">
        <f t="shared" ref="H15" si="19">G15*100/E15</f>
        <v>13.533333333333333</v>
      </c>
      <c r="I15" s="5">
        <v>20000</v>
      </c>
      <c r="J15" s="5">
        <f t="shared" ref="J15" si="20">I15*100/E15</f>
        <v>13.333333333333334</v>
      </c>
      <c r="K15" s="5">
        <v>60000</v>
      </c>
      <c r="L15" s="5">
        <f t="shared" ref="L15" si="21">K15*100/E15</f>
        <v>40</v>
      </c>
      <c r="M15" s="26" t="s">
        <v>49</v>
      </c>
      <c r="N15" s="24" t="str">
        <f t="shared" si="14"/>
        <v>Приобретение детского игрового комплекса в п.Рябцево</v>
      </c>
      <c r="O15" s="34"/>
      <c r="P15" s="25">
        <f t="shared" si="5"/>
        <v>250.3</v>
      </c>
      <c r="Q15" s="5">
        <v>150</v>
      </c>
      <c r="R15" s="5">
        <f t="shared" si="17"/>
        <v>59.928086296444263</v>
      </c>
      <c r="S15" s="5">
        <v>20.3</v>
      </c>
      <c r="T15" s="5">
        <f t="shared" ref="T15" si="22">S15*100/Q15</f>
        <v>13.533333333333333</v>
      </c>
      <c r="U15" s="5">
        <v>20</v>
      </c>
      <c r="V15" s="5">
        <f t="shared" ref="V15" si="23">U15*100/Q15</f>
        <v>13.333333333333334</v>
      </c>
      <c r="W15" s="5">
        <v>60</v>
      </c>
      <c r="X15" s="5">
        <f t="shared" ref="X15" si="24">W15*100/Q15</f>
        <v>40</v>
      </c>
    </row>
    <row r="16" spans="1:25" ht="78.75" x14ac:dyDescent="0.3">
      <c r="A16" s="23">
        <f t="shared" si="15"/>
        <v>8</v>
      </c>
      <c r="B16" s="24" t="s">
        <v>23</v>
      </c>
      <c r="C16" s="24" t="s">
        <v>38</v>
      </c>
      <c r="D16" s="25">
        <f t="shared" si="10"/>
        <v>187680</v>
      </c>
      <c r="E16" s="5">
        <v>150000</v>
      </c>
      <c r="F16" s="5">
        <f t="shared" si="16"/>
        <v>79.923273657289002</v>
      </c>
      <c r="G16" s="5">
        <v>15180</v>
      </c>
      <c r="H16" s="5">
        <f t="shared" si="11"/>
        <v>10.119999999999999</v>
      </c>
      <c r="I16" s="5">
        <v>7500</v>
      </c>
      <c r="J16" s="5">
        <f t="shared" si="12"/>
        <v>5</v>
      </c>
      <c r="K16" s="5">
        <v>15000</v>
      </c>
      <c r="L16" s="5">
        <f t="shared" si="13"/>
        <v>10</v>
      </c>
      <c r="M16" s="24" t="s">
        <v>23</v>
      </c>
      <c r="N16" s="24" t="str">
        <f t="shared" si="14"/>
        <v>Приобретение щебня для ремонта автомобильных дорог общего пользования местного значения с.Могутово</v>
      </c>
      <c r="O16" s="34"/>
      <c r="P16" s="25">
        <f t="shared" si="5"/>
        <v>187.68</v>
      </c>
      <c r="Q16" s="5">
        <v>150</v>
      </c>
      <c r="R16" s="5">
        <f t="shared" si="17"/>
        <v>79.923273657289002</v>
      </c>
      <c r="S16" s="5">
        <v>15.18</v>
      </c>
      <c r="T16" s="5">
        <f t="shared" si="7"/>
        <v>10.119999999999999</v>
      </c>
      <c r="U16" s="5">
        <v>7.5</v>
      </c>
      <c r="V16" s="5">
        <f t="shared" si="8"/>
        <v>5</v>
      </c>
      <c r="W16" s="5">
        <v>15</v>
      </c>
      <c r="X16" s="5">
        <f t="shared" si="9"/>
        <v>10</v>
      </c>
    </row>
    <row r="17" spans="1:24" ht="78.75" x14ac:dyDescent="0.3">
      <c r="A17" s="23">
        <f t="shared" si="15"/>
        <v>9</v>
      </c>
      <c r="B17" s="24" t="s">
        <v>25</v>
      </c>
      <c r="C17" s="24" t="s">
        <v>26</v>
      </c>
      <c r="D17" s="25">
        <f t="shared" si="0"/>
        <v>659690.56000000006</v>
      </c>
      <c r="E17" s="5">
        <v>150000</v>
      </c>
      <c r="F17" s="5">
        <f t="shared" si="1"/>
        <v>22.737933372883187</v>
      </c>
      <c r="G17" s="5">
        <v>151690.56</v>
      </c>
      <c r="H17" s="5">
        <f t="shared" si="2"/>
        <v>101.12703999999999</v>
      </c>
      <c r="I17" s="5">
        <v>8000</v>
      </c>
      <c r="J17" s="5">
        <f t="shared" si="3"/>
        <v>5.333333333333333</v>
      </c>
      <c r="K17" s="5">
        <v>350000</v>
      </c>
      <c r="L17" s="5">
        <f t="shared" si="4"/>
        <v>233.33333333333334</v>
      </c>
      <c r="M17" s="24" t="s">
        <v>25</v>
      </c>
      <c r="N17" s="24" t="str">
        <f t="shared" si="14"/>
        <v>Ремонт кровли здания Сельского клуба села Новая Казанка Бузулукского района Оренбургской области</v>
      </c>
      <c r="O17" s="34"/>
      <c r="P17" s="25">
        <f t="shared" si="5"/>
        <v>659.7</v>
      </c>
      <c r="Q17" s="5">
        <v>150</v>
      </c>
      <c r="R17" s="5">
        <f t="shared" ref="R17" si="25">Q17*100/P17</f>
        <v>22.737608003638016</v>
      </c>
      <c r="S17" s="5">
        <v>151.69999999999999</v>
      </c>
      <c r="T17" s="5">
        <f t="shared" si="7"/>
        <v>101.13333333333333</v>
      </c>
      <c r="U17" s="5">
        <v>8</v>
      </c>
      <c r="V17" s="5">
        <f t="shared" si="8"/>
        <v>5.333333333333333</v>
      </c>
      <c r="W17" s="5">
        <v>350</v>
      </c>
      <c r="X17" s="5">
        <f t="shared" si="9"/>
        <v>233.33333333333334</v>
      </c>
    </row>
    <row r="18" spans="1:24" ht="94.5" x14ac:dyDescent="0.3">
      <c r="A18" s="23">
        <f t="shared" si="15"/>
        <v>10</v>
      </c>
      <c r="B18" s="24" t="s">
        <v>39</v>
      </c>
      <c r="C18" s="24" t="s">
        <v>40</v>
      </c>
      <c r="D18" s="25">
        <f>E18+G18+I18+K18</f>
        <v>349947.26</v>
      </c>
      <c r="E18" s="5">
        <v>150000</v>
      </c>
      <c r="F18" s="5">
        <f>E18*100/D18</f>
        <v>42.863601789595378</v>
      </c>
      <c r="G18" s="5">
        <v>99947.26</v>
      </c>
      <c r="H18" s="5">
        <f>G18*100/E18</f>
        <v>66.631506666666667</v>
      </c>
      <c r="I18" s="5">
        <v>100000</v>
      </c>
      <c r="J18" s="5">
        <f>I18*100/E18</f>
        <v>66.666666666666671</v>
      </c>
      <c r="K18" s="5">
        <v>0</v>
      </c>
      <c r="L18" s="5">
        <f>K18*100/E18</f>
        <v>0</v>
      </c>
      <c r="M18" s="24" t="s">
        <v>39</v>
      </c>
      <c r="N18" s="24" t="str">
        <f t="shared" si="14"/>
        <v>Ямочный ремонт дороги по ул.Садовая в границах населенного пункта п.Искра  Пригородного сельсовета Бузулукского района Оренбургской области</v>
      </c>
      <c r="O18" s="34"/>
      <c r="P18" s="25">
        <f>Q18+S18+U18+W18</f>
        <v>349.95</v>
      </c>
      <c r="Q18" s="5">
        <v>150</v>
      </c>
      <c r="R18" s="5">
        <f>Q18*100/P18</f>
        <v>42.863266180882988</v>
      </c>
      <c r="S18" s="5">
        <v>99.95</v>
      </c>
      <c r="T18" s="5">
        <f>S18*100/Q18</f>
        <v>66.63333333333334</v>
      </c>
      <c r="U18" s="5">
        <v>100</v>
      </c>
      <c r="V18" s="5">
        <f>U18*100/Q18</f>
        <v>66.666666666666671</v>
      </c>
      <c r="W18" s="5">
        <v>0</v>
      </c>
      <c r="X18" s="5">
        <f>W18*100/Q18</f>
        <v>0</v>
      </c>
    </row>
    <row r="19" spans="1:24" ht="63" x14ac:dyDescent="0.3">
      <c r="A19" s="23">
        <f t="shared" si="15"/>
        <v>11</v>
      </c>
      <c r="B19" s="24" t="s">
        <v>35</v>
      </c>
      <c r="C19" s="24" t="s">
        <v>36</v>
      </c>
      <c r="D19" s="25">
        <f>E19+G19+I19+K19</f>
        <v>194681.84</v>
      </c>
      <c r="E19" s="5">
        <v>150000</v>
      </c>
      <c r="F19" s="5">
        <f>E19*100/D19</f>
        <v>77.048788936862323</v>
      </c>
      <c r="G19" s="5">
        <v>19681.84</v>
      </c>
      <c r="H19" s="5">
        <f>G19*100/E19</f>
        <v>13.121226666666667</v>
      </c>
      <c r="I19" s="5">
        <v>8000</v>
      </c>
      <c r="J19" s="5">
        <f>I19*100/E19</f>
        <v>5.333333333333333</v>
      </c>
      <c r="K19" s="5">
        <v>17000</v>
      </c>
      <c r="L19" s="5">
        <f>K19*100/E19</f>
        <v>11.333333333333334</v>
      </c>
      <c r="M19" s="24" t="s">
        <v>35</v>
      </c>
      <c r="N19" s="24" t="str">
        <f t="shared" si="14"/>
        <v>Устройство пешеходных дорожек на территории СДК села Проскурино</v>
      </c>
      <c r="O19" s="34"/>
      <c r="P19" s="25">
        <f>Q19+S19+U19+W19</f>
        <v>194.69</v>
      </c>
      <c r="Q19" s="5">
        <v>150</v>
      </c>
      <c r="R19" s="5">
        <f>Q19*100/P19</f>
        <v>77.045559607581282</v>
      </c>
      <c r="S19" s="5">
        <v>19.690000000000001</v>
      </c>
      <c r="T19" s="5">
        <f>S19*100/Q19</f>
        <v>13.126666666666669</v>
      </c>
      <c r="U19" s="5">
        <v>8</v>
      </c>
      <c r="V19" s="5">
        <f>U19*100/Q19</f>
        <v>5.333333333333333</v>
      </c>
      <c r="W19" s="5">
        <v>17</v>
      </c>
      <c r="X19" s="5">
        <f>W19*100/Q19</f>
        <v>11.333333333333334</v>
      </c>
    </row>
    <row r="20" spans="1:24" ht="94.5" x14ac:dyDescent="0.3">
      <c r="A20" s="23">
        <f t="shared" si="15"/>
        <v>12</v>
      </c>
      <c r="B20" s="24" t="s">
        <v>30</v>
      </c>
      <c r="C20" s="24" t="s">
        <v>46</v>
      </c>
      <c r="D20" s="25">
        <f t="shared" ref="D20" si="26">E20+G20+I20+K20</f>
        <v>97905.600000000006</v>
      </c>
      <c r="E20" s="5">
        <v>84459.64</v>
      </c>
      <c r="F20" s="5">
        <f t="shared" ref="F20" si="27">E20*100/D20</f>
        <v>86.266403556078501</v>
      </c>
      <c r="G20" s="5">
        <v>8445.9599999999991</v>
      </c>
      <c r="H20" s="5">
        <f t="shared" si="2"/>
        <v>9.9999952640101224</v>
      </c>
      <c r="I20" s="5">
        <v>5000</v>
      </c>
      <c r="J20" s="5">
        <f t="shared" si="3"/>
        <v>5.9199873454350502</v>
      </c>
      <c r="K20" s="5">
        <v>0</v>
      </c>
      <c r="L20" s="5">
        <f t="shared" si="4"/>
        <v>0</v>
      </c>
      <c r="M20" s="24" t="s">
        <v>30</v>
      </c>
      <c r="N20" s="24" t="str">
        <f t="shared" si="14"/>
        <v>Устройство калиток, устройство заземления в здании СДК в с.Сухоречка, Сухореченского с/с Бузулукского р-на, Оренбургской обл.</v>
      </c>
      <c r="O20" s="34"/>
      <c r="P20" s="25">
        <f t="shared" ref="P20" si="28">Q20+S20+U20+W20</f>
        <v>97.93</v>
      </c>
      <c r="Q20" s="5">
        <v>84.48</v>
      </c>
      <c r="R20" s="5">
        <f t="shared" ref="R20" si="29">Q20*100/P20</f>
        <v>86.265699989788615</v>
      </c>
      <c r="S20" s="5">
        <v>8.4499999999999993</v>
      </c>
      <c r="T20" s="5">
        <f t="shared" ref="T20" si="30">S20*100/Q20</f>
        <v>10.002367424242422</v>
      </c>
      <c r="U20" s="5">
        <v>5</v>
      </c>
      <c r="V20" s="5">
        <f t="shared" ref="V20" si="31">U20*100/Q20</f>
        <v>5.9185606060606055</v>
      </c>
      <c r="W20" s="5">
        <v>0</v>
      </c>
      <c r="X20" s="5">
        <f t="shared" ref="X20" si="32">W20*100/Q20</f>
        <v>0</v>
      </c>
    </row>
    <row r="21" spans="1:24" ht="32.25" customHeight="1" x14ac:dyDescent="0.3">
      <c r="A21" s="35" t="s">
        <v>4</v>
      </c>
      <c r="B21" s="36"/>
      <c r="C21" s="37"/>
      <c r="D21" s="27">
        <f>SUM(D9:D20)</f>
        <v>3050074.7399999998</v>
      </c>
      <c r="E21" s="27">
        <f>SUM(E9:E20)</f>
        <v>1711975.64</v>
      </c>
      <c r="F21" s="5">
        <f>E21*100/D21</f>
        <v>56.128973416566183</v>
      </c>
      <c r="G21" s="27">
        <f>SUM(G9:G20)</f>
        <v>592394.68999999994</v>
      </c>
      <c r="H21" s="5">
        <f t="shared" ref="H21:H26" si="33">G21*100/D21</f>
        <v>19.422300779422866</v>
      </c>
      <c r="I21" s="27">
        <f>SUM(I9:I20)</f>
        <v>288704.41000000003</v>
      </c>
      <c r="J21" s="5">
        <f t="shared" ref="J21:J26" si="34">I21*100/D21</f>
        <v>9.465486409687129</v>
      </c>
      <c r="K21" s="27">
        <f>SUM(K9:K20)</f>
        <v>457000</v>
      </c>
      <c r="L21" s="5">
        <f t="shared" ref="L21:L26" si="35">K21*100/D21</f>
        <v>14.983239394323826</v>
      </c>
      <c r="M21" s="13"/>
      <c r="N21" s="13"/>
      <c r="O21" s="13"/>
      <c r="P21" s="27">
        <f>SUM(P9:P20)</f>
        <v>3050.1499999999996</v>
      </c>
      <c r="Q21" s="27">
        <f>SUM(Q9:Q20)</f>
        <v>1712</v>
      </c>
      <c r="R21" s="5">
        <f>Q21*100/P21</f>
        <v>56.128387128501885</v>
      </c>
      <c r="S21" s="27">
        <f>SUM(S9:S20)</f>
        <v>592.43000000000006</v>
      </c>
      <c r="T21" s="5">
        <f t="shared" ref="T21" si="36">S21*100/P21</f>
        <v>19.422979197744379</v>
      </c>
      <c r="U21" s="27">
        <f>SUM(U9:U20)</f>
        <v>288.72000000000003</v>
      </c>
      <c r="V21" s="5">
        <f t="shared" ref="V21" si="37">U21*100/P21</f>
        <v>9.465763978820716</v>
      </c>
      <c r="W21" s="27">
        <f>SUM(W9:W20)</f>
        <v>457</v>
      </c>
      <c r="X21" s="5">
        <f t="shared" ref="X21" si="38">W21*100/P21</f>
        <v>14.982869694933038</v>
      </c>
    </row>
    <row r="23" spans="1:24" x14ac:dyDescent="0.3">
      <c r="C23" s="28" t="s">
        <v>42</v>
      </c>
      <c r="D23" s="29">
        <f t="shared" ref="D23:D25" si="39">E23+G23+I23+K23</f>
        <v>984627.24</v>
      </c>
      <c r="E23" s="27">
        <f>E11+E14+E16+E18</f>
        <v>600000</v>
      </c>
      <c r="F23" s="5">
        <f>E23*100/D23</f>
        <v>60.936766283248474</v>
      </c>
      <c r="G23" s="27">
        <f t="shared" ref="G23:K23" si="40">G11+G14+G16+G18</f>
        <v>200127.24</v>
      </c>
      <c r="H23" s="5">
        <f t="shared" si="33"/>
        <v>20.325178084652624</v>
      </c>
      <c r="I23" s="27">
        <f t="shared" si="40"/>
        <v>164500</v>
      </c>
      <c r="J23" s="5">
        <f t="shared" si="34"/>
        <v>16.706830089323955</v>
      </c>
      <c r="K23" s="27">
        <f t="shared" si="40"/>
        <v>20000</v>
      </c>
      <c r="L23" s="5">
        <f t="shared" si="35"/>
        <v>2.031225542774949</v>
      </c>
      <c r="N23" s="28" t="s">
        <v>42</v>
      </c>
      <c r="P23" s="29">
        <f t="shared" ref="P23:P25" si="41">Q23+S23+U23+W23</f>
        <v>984.63</v>
      </c>
      <c r="Q23" s="27">
        <f>Q11+Q14+Q16+Q18</f>
        <v>600</v>
      </c>
      <c r="R23" s="5">
        <f>Q23*100/P23</f>
        <v>60.936595472410957</v>
      </c>
      <c r="S23" s="27">
        <f t="shared" ref="S23" si="42">S11+S14+S16+S18</f>
        <v>200.13</v>
      </c>
      <c r="T23" s="5">
        <f t="shared" ref="T23:T26" si="43">S23*100/P23</f>
        <v>20.325401419822676</v>
      </c>
      <c r="U23" s="27">
        <f t="shared" ref="U23" si="44">U11+U14+U16+U18</f>
        <v>164.5</v>
      </c>
      <c r="V23" s="5">
        <f t="shared" ref="V23:V26" si="45">U23*100/P23</f>
        <v>16.706783258686006</v>
      </c>
      <c r="W23" s="27">
        <f t="shared" ref="W23" si="46">W11+W14+W16+W18</f>
        <v>20</v>
      </c>
      <c r="X23" s="5">
        <f t="shared" ref="X23:X26" si="47">W23*100/P23</f>
        <v>2.0312198490803652</v>
      </c>
    </row>
    <row r="24" spans="1:24" x14ac:dyDescent="0.3">
      <c r="C24" s="28" t="s">
        <v>43</v>
      </c>
      <c r="D24" s="29">
        <f>E24+G24+I24+K24</f>
        <v>861021.37</v>
      </c>
      <c r="E24" s="27">
        <f>E9+E12+E13+E15</f>
        <v>577516</v>
      </c>
      <c r="F24" s="5">
        <f t="shared" ref="F24:F26" si="48">E24*100/D24</f>
        <v>67.073364276661337</v>
      </c>
      <c r="G24" s="27">
        <f t="shared" ref="G24:K24" si="49">G9+G12+G13+G15</f>
        <v>150300.96</v>
      </c>
      <c r="H24" s="5">
        <f t="shared" si="33"/>
        <v>17.456124230691277</v>
      </c>
      <c r="I24" s="27">
        <f t="shared" si="49"/>
        <v>73204.41</v>
      </c>
      <c r="J24" s="5">
        <f t="shared" si="34"/>
        <v>8.5020433348826181</v>
      </c>
      <c r="K24" s="27">
        <f t="shared" si="49"/>
        <v>60000</v>
      </c>
      <c r="L24" s="5">
        <f t="shared" si="35"/>
        <v>6.9684681577647716</v>
      </c>
      <c r="N24" s="28" t="s">
        <v>43</v>
      </c>
      <c r="P24" s="29">
        <f t="shared" si="41"/>
        <v>861.05</v>
      </c>
      <c r="Q24" s="27">
        <f>Q9+Q12+Q13+Q15</f>
        <v>577.52</v>
      </c>
      <c r="R24" s="5">
        <f t="shared" ref="R24:R26" si="50">Q24*100/P24</f>
        <v>67.071598629580166</v>
      </c>
      <c r="S24" s="27">
        <f t="shared" ref="S24" si="51">S9+S12+S13+S15</f>
        <v>150.31</v>
      </c>
      <c r="T24" s="5">
        <f t="shared" si="43"/>
        <v>17.456593693746008</v>
      </c>
      <c r="U24" s="27">
        <f t="shared" ref="U24" si="52">U9+U12+U13+U15</f>
        <v>73.22</v>
      </c>
      <c r="V24" s="5">
        <f t="shared" si="45"/>
        <v>8.5035712211834387</v>
      </c>
      <c r="W24" s="27">
        <f t="shared" ref="W24" si="53">W9+W12+W13+W15</f>
        <v>60</v>
      </c>
      <c r="X24" s="5">
        <f t="shared" si="47"/>
        <v>6.9682364554903904</v>
      </c>
    </row>
    <row r="25" spans="1:24" x14ac:dyDescent="0.3">
      <c r="C25" s="28" t="s">
        <v>44</v>
      </c>
      <c r="D25" s="29">
        <f t="shared" si="39"/>
        <v>1204426.1299999999</v>
      </c>
      <c r="E25" s="27">
        <f>E10+E17+E19+E20</f>
        <v>534459.64</v>
      </c>
      <c r="F25" s="5">
        <f t="shared" si="48"/>
        <v>44.374630098734244</v>
      </c>
      <c r="G25" s="27">
        <f t="shared" ref="G25:K25" si="54">G10+G17+G19+G20</f>
        <v>241966.49</v>
      </c>
      <c r="H25" s="5">
        <f t="shared" si="33"/>
        <v>20.089774206409821</v>
      </c>
      <c r="I25" s="27">
        <f t="shared" si="54"/>
        <v>51000</v>
      </c>
      <c r="J25" s="5">
        <f t="shared" si="34"/>
        <v>4.2343817299945163</v>
      </c>
      <c r="K25" s="27">
        <f t="shared" si="54"/>
        <v>377000</v>
      </c>
      <c r="L25" s="5">
        <f t="shared" si="35"/>
        <v>31.301213964861425</v>
      </c>
      <c r="N25" s="28" t="s">
        <v>44</v>
      </c>
      <c r="P25" s="29">
        <f t="shared" si="41"/>
        <v>1204.47</v>
      </c>
      <c r="Q25" s="27">
        <f>Q10+Q17+Q19+Q20</f>
        <v>534.48</v>
      </c>
      <c r="R25" s="5">
        <f t="shared" si="50"/>
        <v>44.374704226755334</v>
      </c>
      <c r="S25" s="27">
        <f t="shared" ref="S25" si="55">S10+S17+S19+S20</f>
        <v>241.98999999999998</v>
      </c>
      <c r="T25" s="5">
        <f t="shared" si="43"/>
        <v>20.090994379270548</v>
      </c>
      <c r="U25" s="27">
        <f t="shared" ref="U25" si="56">U10+U17+U19+U20</f>
        <v>51</v>
      </c>
      <c r="V25" s="5">
        <f t="shared" si="45"/>
        <v>4.2342275025529901</v>
      </c>
      <c r="W25" s="27">
        <f t="shared" ref="W25" si="57">W10+W17+W19+W20</f>
        <v>377</v>
      </c>
      <c r="X25" s="5">
        <f t="shared" si="47"/>
        <v>31.300073891421121</v>
      </c>
    </row>
    <row r="26" spans="1:24" x14ac:dyDescent="0.3">
      <c r="C26" s="28" t="s">
        <v>45</v>
      </c>
      <c r="D26" s="30">
        <f>SUM(D23:D25)</f>
        <v>3050074.7399999998</v>
      </c>
      <c r="E26" s="27">
        <f>SUM(E23:E25)</f>
        <v>1711975.6400000001</v>
      </c>
      <c r="F26" s="5">
        <f t="shared" si="48"/>
        <v>56.128973416566183</v>
      </c>
      <c r="G26" s="27">
        <f t="shared" ref="G26:K26" si="58">SUM(G23:G25)</f>
        <v>592394.68999999994</v>
      </c>
      <c r="H26" s="5">
        <f t="shared" si="33"/>
        <v>19.422300779422866</v>
      </c>
      <c r="I26" s="27">
        <f t="shared" si="58"/>
        <v>288704.41000000003</v>
      </c>
      <c r="J26" s="5">
        <f t="shared" si="34"/>
        <v>9.465486409687129</v>
      </c>
      <c r="K26" s="27">
        <f t="shared" si="58"/>
        <v>457000</v>
      </c>
      <c r="L26" s="5">
        <f t="shared" si="35"/>
        <v>14.983239394323826</v>
      </c>
      <c r="N26" s="28" t="s">
        <v>45</v>
      </c>
      <c r="P26" s="30">
        <f>SUM(P23:P25)</f>
        <v>3050.1499999999996</v>
      </c>
      <c r="Q26" s="27">
        <f>SUM(Q23:Q25)</f>
        <v>1712</v>
      </c>
      <c r="R26" s="5">
        <f t="shared" si="50"/>
        <v>56.128387128501885</v>
      </c>
      <c r="S26" s="27">
        <f t="shared" ref="S26" si="59">SUM(S23:S25)</f>
        <v>592.42999999999995</v>
      </c>
      <c r="T26" s="5">
        <f t="shared" si="43"/>
        <v>19.422979197744372</v>
      </c>
      <c r="U26" s="27">
        <f t="shared" ref="U26" si="60">SUM(U23:U25)</f>
        <v>288.72000000000003</v>
      </c>
      <c r="V26" s="5">
        <f t="shared" si="45"/>
        <v>9.465763978820716</v>
      </c>
      <c r="W26" s="27">
        <f t="shared" ref="W26" si="61">SUM(W23:W25)</f>
        <v>457</v>
      </c>
      <c r="X26" s="5">
        <f t="shared" si="47"/>
        <v>14.982869694933038</v>
      </c>
    </row>
  </sheetData>
  <mergeCells count="24">
    <mergeCell ref="N2:Y2"/>
    <mergeCell ref="M3:X3"/>
    <mergeCell ref="M5:M7"/>
    <mergeCell ref="N5:N7"/>
    <mergeCell ref="P5:P7"/>
    <mergeCell ref="Q5:X5"/>
    <mergeCell ref="Q6:R6"/>
    <mergeCell ref="S6:T6"/>
    <mergeCell ref="U6:V6"/>
    <mergeCell ref="W6:X6"/>
    <mergeCell ref="O5:O7"/>
    <mergeCell ref="A21:C21"/>
    <mergeCell ref="A1:K1"/>
    <mergeCell ref="A2:K2"/>
    <mergeCell ref="A5:A7"/>
    <mergeCell ref="B5:B7"/>
    <mergeCell ref="C5:C7"/>
    <mergeCell ref="D5:D7"/>
    <mergeCell ref="E6:F6"/>
    <mergeCell ref="G6:H6"/>
    <mergeCell ref="I6:J6"/>
    <mergeCell ref="K6:L6"/>
    <mergeCell ref="E5:L5"/>
    <mergeCell ref="B3:L3"/>
  </mergeCells>
  <pageMargins left="0.11811023622047245" right="0.11811023622047245" top="0.55118110236220474" bottom="0.15748031496062992" header="0.31496062992125984" footer="0.31496062992125984"/>
  <pageSetup paperSize="9" scale="74" orientation="landscape" r:id="rId1"/>
  <rowBreaks count="1" manualBreakCount="1">
    <brk id="1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SheetLayoutView="100" workbookViewId="0">
      <selection activeCell="B15" sqref="B15"/>
    </sheetView>
  </sheetViews>
  <sheetFormatPr defaultRowHeight="15.75" x14ac:dyDescent="0.25"/>
  <cols>
    <col min="1" max="1" width="9.140625" style="2"/>
    <col min="2" max="2" width="42.28515625" style="6" customWidth="1"/>
    <col min="3" max="3" width="18.42578125" style="3" customWidth="1"/>
    <col min="4" max="5" width="32.140625" customWidth="1"/>
    <col min="6" max="6" width="32.7109375" customWidth="1"/>
    <col min="7" max="7" width="32.28515625" customWidth="1"/>
    <col min="8" max="8" width="31.7109375" customWidth="1"/>
    <col min="9" max="10" width="31.5703125" customWidth="1"/>
    <col min="11" max="11" width="31.85546875" customWidth="1"/>
    <col min="12" max="12" width="31.28515625" customWidth="1"/>
    <col min="13" max="13" width="31" customWidth="1"/>
    <col min="14" max="14" width="30.42578125" customWidth="1"/>
    <col min="15" max="15" width="36.28515625" customWidth="1"/>
    <col min="16" max="16" width="36" customWidth="1"/>
    <col min="17" max="18" width="35.42578125" customWidth="1"/>
    <col min="19" max="19" width="35.140625" customWidth="1"/>
    <col min="20" max="22" width="34.5703125" customWidth="1"/>
    <col min="23" max="23" width="34.85546875" customWidth="1"/>
    <col min="24" max="24" width="34.28515625" customWidth="1"/>
    <col min="25" max="25" width="34" customWidth="1"/>
    <col min="26" max="28" width="34.28515625" customWidth="1"/>
    <col min="29" max="30" width="33.7109375" customWidth="1"/>
  </cols>
  <sheetData>
    <row r="1" spans="1:3" ht="51" customHeight="1" x14ac:dyDescent="0.25">
      <c r="B1" s="51" t="s">
        <v>15</v>
      </c>
      <c r="C1" s="51"/>
    </row>
    <row r="2" spans="1:3" ht="72" customHeight="1" x14ac:dyDescent="0.25">
      <c r="A2" s="52" t="s">
        <v>32</v>
      </c>
      <c r="B2" s="52"/>
      <c r="C2" s="52"/>
    </row>
    <row r="3" spans="1:3" ht="31.5" x14ac:dyDescent="0.25">
      <c r="A3" s="1" t="s">
        <v>11</v>
      </c>
      <c r="B3" s="1" t="s">
        <v>2</v>
      </c>
      <c r="C3" s="1" t="s">
        <v>12</v>
      </c>
    </row>
    <row r="4" spans="1:3" x14ac:dyDescent="0.25">
      <c r="A4" s="4">
        <v>1</v>
      </c>
      <c r="B4" s="1">
        <v>3</v>
      </c>
      <c r="C4" s="1">
        <v>4</v>
      </c>
    </row>
    <row r="5" spans="1:3" ht="31.5" x14ac:dyDescent="0.25">
      <c r="A5" s="4">
        <v>1</v>
      </c>
      <c r="B5" s="11" t="s">
        <v>41</v>
      </c>
      <c r="C5" s="7">
        <v>58</v>
      </c>
    </row>
    <row r="6" spans="1:3" ht="31.5" x14ac:dyDescent="0.25">
      <c r="A6" s="4">
        <v>2</v>
      </c>
      <c r="B6" s="15" t="s">
        <v>35</v>
      </c>
      <c r="C6" s="1">
        <v>47.15</v>
      </c>
    </row>
    <row r="7" spans="1:3" ht="31.5" x14ac:dyDescent="0.25">
      <c r="A7" s="4">
        <v>3</v>
      </c>
      <c r="B7" s="11" t="s">
        <v>39</v>
      </c>
      <c r="C7" s="7">
        <v>45.96</v>
      </c>
    </row>
    <row r="8" spans="1:3" ht="31.5" x14ac:dyDescent="0.25">
      <c r="A8" s="4">
        <v>4</v>
      </c>
      <c r="B8" s="11" t="s">
        <v>16</v>
      </c>
      <c r="C8" s="7">
        <v>45.25</v>
      </c>
    </row>
    <row r="9" spans="1:3" ht="31.5" x14ac:dyDescent="0.25">
      <c r="A9" s="4">
        <v>5</v>
      </c>
      <c r="B9" s="12" t="s">
        <v>18</v>
      </c>
      <c r="C9" s="7">
        <v>45.02</v>
      </c>
    </row>
    <row r="10" spans="1:3" ht="31.5" x14ac:dyDescent="0.25">
      <c r="A10" s="4">
        <v>6</v>
      </c>
      <c r="B10" s="11" t="s">
        <v>17</v>
      </c>
      <c r="C10" s="7">
        <v>43.21</v>
      </c>
    </row>
    <row r="11" spans="1:3" ht="31.5" x14ac:dyDescent="0.25">
      <c r="A11" s="4">
        <v>7</v>
      </c>
      <c r="B11" s="11" t="s">
        <v>19</v>
      </c>
      <c r="C11" s="7">
        <v>43.05</v>
      </c>
    </row>
    <row r="12" spans="1:3" ht="31.5" x14ac:dyDescent="0.25">
      <c r="A12" s="4">
        <v>8</v>
      </c>
      <c r="B12" s="11" t="s">
        <v>14</v>
      </c>
      <c r="C12" s="7">
        <v>42.31</v>
      </c>
    </row>
    <row r="13" spans="1:3" ht="31.5" x14ac:dyDescent="0.25">
      <c r="A13" s="4">
        <v>9</v>
      </c>
      <c r="B13" s="11" t="s">
        <v>33</v>
      </c>
      <c r="C13" s="7">
        <v>39.770000000000003</v>
      </c>
    </row>
    <row r="14" spans="1:3" ht="31.5" x14ac:dyDescent="0.25">
      <c r="A14" s="4">
        <v>10</v>
      </c>
      <c r="B14" s="11" t="s">
        <v>49</v>
      </c>
      <c r="C14" s="7">
        <v>37.020000000000003</v>
      </c>
    </row>
    <row r="15" spans="1:3" ht="31.5" x14ac:dyDescent="0.25">
      <c r="A15" s="4">
        <v>11</v>
      </c>
      <c r="B15" s="11" t="s">
        <v>34</v>
      </c>
      <c r="C15" s="7">
        <v>24.95</v>
      </c>
    </row>
    <row r="16" spans="1:3" ht="31.5" x14ac:dyDescent="0.25">
      <c r="A16" s="4">
        <v>12</v>
      </c>
      <c r="B16" s="11" t="s">
        <v>24</v>
      </c>
      <c r="C16" s="7">
        <v>22.23</v>
      </c>
    </row>
    <row r="17" spans="1:3" x14ac:dyDescent="0.25">
      <c r="A17" s="8"/>
      <c r="B17" s="14"/>
      <c r="C17" s="10"/>
    </row>
    <row r="19" spans="1:3" x14ac:dyDescent="0.25">
      <c r="A19" s="8"/>
      <c r="B19" s="9"/>
      <c r="C19" s="10"/>
    </row>
  </sheetData>
  <mergeCells count="2">
    <mergeCell ref="B1:C1"/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№1</vt:lpstr>
      <vt:lpstr>Приложение №2</vt:lpstr>
      <vt:lpstr>'Приложение №1'!Область_печати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2023-01-19T11:41:53Z</dcterms:modified>
</cp:coreProperties>
</file>